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park/Desktop/"/>
    </mc:Choice>
  </mc:AlternateContent>
  <xr:revisionPtr revIDLastSave="0" documentId="13_ncr:1_{EA1B25F9-E8EA-F14D-9A49-DD4180F2A81A}" xr6:coauthVersionLast="47" xr6:coauthVersionMax="47" xr10:uidLastSave="{00000000-0000-0000-0000-000000000000}"/>
  <bookViews>
    <workbookView xWindow="17440" yWindow="500" windowWidth="28800" windowHeight="16020" xr2:uid="{98B689AC-4D9D-7C40-9E68-43550EC3D6B5}"/>
  </bookViews>
  <sheets>
    <sheet name="Summary" sheetId="1" r:id="rId1"/>
    <sheet name="2023" sheetId="4" r:id="rId2"/>
    <sheet name="Inc 2023" sheetId="3" state="hidden" r:id="rId3"/>
    <sheet name="202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2" i="1"/>
  <c r="B13" i="1"/>
  <c r="B14" i="1"/>
  <c r="B15" i="1"/>
  <c r="B16" i="1"/>
  <c r="B11" i="1"/>
  <c r="B7" i="1"/>
  <c r="B4" i="1"/>
  <c r="B5" i="1"/>
  <c r="B3" i="1"/>
  <c r="C7" i="1"/>
  <c r="C5" i="1"/>
  <c r="B6" i="4"/>
  <c r="D24" i="4"/>
  <c r="D56" i="2"/>
  <c r="D11" i="4"/>
  <c r="D15" i="4"/>
  <c r="C12" i="1" s="1"/>
  <c r="D18" i="4"/>
  <c r="C13" i="1" s="1"/>
  <c r="D22" i="4"/>
  <c r="C14" i="1" s="1"/>
  <c r="C38" i="3"/>
  <c r="D54" i="2"/>
  <c r="D14" i="1" s="1"/>
  <c r="C47" i="2"/>
  <c r="C39" i="2"/>
  <c r="D36" i="2"/>
  <c r="D12" i="1" s="1"/>
  <c r="C22" i="2"/>
  <c r="D31" i="2" s="1"/>
  <c r="D13" i="1" s="1"/>
  <c r="D19" i="2"/>
  <c r="D15" i="1" s="1"/>
  <c r="B6" i="2"/>
  <c r="D7" i="1"/>
  <c r="D18" i="1" l="1"/>
  <c r="D20" i="1" s="1"/>
  <c r="C18" i="1"/>
  <c r="C20" i="1" l="1"/>
  <c r="B18" i="1"/>
</calcChain>
</file>

<file path=xl/sharedStrings.xml><?xml version="1.0" encoding="utf-8"?>
<sst xmlns="http://schemas.openxmlformats.org/spreadsheetml/2006/main" count="128" uniqueCount="109">
  <si>
    <t>Income</t>
  </si>
  <si>
    <t>Brent</t>
  </si>
  <si>
    <t>Sponsorship</t>
  </si>
  <si>
    <t>Donations</t>
  </si>
  <si>
    <t>Total Income</t>
  </si>
  <si>
    <t>Expenditure</t>
  </si>
  <si>
    <t>Council &amp; Insurance</t>
  </si>
  <si>
    <t>Music &amp; sound system</t>
  </si>
  <si>
    <t>Kids Stuff</t>
  </si>
  <si>
    <t>Tableware &amp; Equipment</t>
  </si>
  <si>
    <t>Bunting &amp; Flags</t>
  </si>
  <si>
    <t>Total</t>
  </si>
  <si>
    <t>Deficit/Surplus</t>
  </si>
  <si>
    <t>Brent Council</t>
  </si>
  <si>
    <t>Bunting Hire</t>
  </si>
  <si>
    <t>Bunting Deposit</t>
  </si>
  <si>
    <t>Courier for Bunting</t>
  </si>
  <si>
    <t>Flags</t>
  </si>
  <si>
    <t>Cut-out of queen</t>
  </si>
  <si>
    <t>Bunting Tape</t>
  </si>
  <si>
    <t>Flowers</t>
  </si>
  <si>
    <t>Queen Poster</t>
  </si>
  <si>
    <t>Bangles (Kusam)</t>
  </si>
  <si>
    <t>Bouncy Castle
Connect 4
Jenga</t>
  </si>
  <si>
    <t>Chalks</t>
  </si>
  <si>
    <t>Face Painter</t>
  </si>
  <si>
    <t>Metallic Pens</t>
  </si>
  <si>
    <t>Coloured Tape</t>
  </si>
  <si>
    <t>Coloured Pens</t>
  </si>
  <si>
    <t>Crayons</t>
  </si>
  <si>
    <t>White Board</t>
  </si>
  <si>
    <t>Paint Sticks</t>
  </si>
  <si>
    <t>Paint Set</t>
  </si>
  <si>
    <t>ULEZ charges</t>
  </si>
  <si>
    <t>Music</t>
  </si>
  <si>
    <t>Steve (Rod Stewart)</t>
  </si>
  <si>
    <t>Opera Singer</t>
  </si>
  <si>
    <t>Amp Cabling</t>
  </si>
  <si>
    <t>Batteries</t>
  </si>
  <si>
    <t>Megaphone</t>
  </si>
  <si>
    <t>Labels and Pens</t>
  </si>
  <si>
    <t>Cups</t>
  </si>
  <si>
    <t>Clips</t>
  </si>
  <si>
    <t>Napkins</t>
  </si>
  <si>
    <t>Plates</t>
  </si>
  <si>
    <t>Cutlery</t>
  </si>
  <si>
    <t>Ice</t>
  </si>
  <si>
    <t xml:space="preserve">Trestle Table
</t>
  </si>
  <si>
    <t>Juices for punch</t>
  </si>
  <si>
    <t xml:space="preserve">Trophy for tug of war
</t>
  </si>
  <si>
    <t>Paper Table Covers</t>
  </si>
  <si>
    <t>Cable Ties</t>
  </si>
  <si>
    <t>Cards for food</t>
  </si>
  <si>
    <t>Food</t>
  </si>
  <si>
    <t>Paper Plates</t>
  </si>
  <si>
    <t>Laminating Paper</t>
  </si>
  <si>
    <t>Winkworths</t>
  </si>
  <si>
    <t>Roina Hadi</t>
  </si>
  <si>
    <t>Baljeet Suri</t>
  </si>
  <si>
    <t>A Kobylinka</t>
  </si>
  <si>
    <t>Kala &amp; Ramesh Halai</t>
  </si>
  <si>
    <t>Katie &amp; Alex Miller</t>
  </si>
  <si>
    <t>Monica &amp; Mark Roberts</t>
  </si>
  <si>
    <t>Babor Breaban</t>
  </si>
  <si>
    <t>James and Natasha Davis</t>
  </si>
  <si>
    <t>Derek &amp; Gillian Coffman</t>
  </si>
  <si>
    <t>Sara &amp; David Cohen</t>
  </si>
  <si>
    <t>Paula &amp; Julian Marks</t>
  </si>
  <si>
    <t>Lynda Miehe</t>
  </si>
  <si>
    <t>Chloe Albery</t>
  </si>
  <si>
    <t>Parvin Faridian</t>
  </si>
  <si>
    <t>Simin Eftekari-Abbasin</t>
  </si>
  <si>
    <t>Karla Dudek</t>
  </si>
  <si>
    <t>Christian Williamson</t>
  </si>
  <si>
    <t>Judith Robinson</t>
  </si>
  <si>
    <t>?</t>
  </si>
  <si>
    <t>K. E. Holt</t>
  </si>
  <si>
    <t>Laura Bloom</t>
  </si>
  <si>
    <t>Kusam Pal</t>
  </si>
  <si>
    <t>Howard Landes</t>
  </si>
  <si>
    <t>Ali Kelly</t>
  </si>
  <si>
    <t>Sara Cohen Dad</t>
  </si>
  <si>
    <t>David Cohen Dad</t>
  </si>
  <si>
    <t>Patricia &amp; Adam Arevalo</t>
  </si>
  <si>
    <t>Teresa Czernuszewicz</t>
  </si>
  <si>
    <t>Niko Paschos</t>
  </si>
  <si>
    <t>Jeannie &amp; Marsha</t>
  </si>
  <si>
    <t>Marina &amp; Adam</t>
  </si>
  <si>
    <t>Linda</t>
  </si>
  <si>
    <t>Misha</t>
  </si>
  <si>
    <t>David Hunter</t>
  </si>
  <si>
    <t>Unaccounted for Cash</t>
  </si>
  <si>
    <t>C, A. Fraser</t>
  </si>
  <si>
    <t>Christian holding</t>
  </si>
  <si>
    <t>Brent Council Permit</t>
  </si>
  <si>
    <t>Jazz Trio</t>
  </si>
  <si>
    <t>Royal Academy Booking Fee</t>
  </si>
  <si>
    <t>Name Badges &amp; Barrier Tape</t>
  </si>
  <si>
    <t>Stage &amp; PA</t>
  </si>
  <si>
    <t>Public Liability Insurance</t>
  </si>
  <si>
    <t>Paper Cups</t>
  </si>
  <si>
    <t>Face Paints</t>
  </si>
  <si>
    <t>ç</t>
  </si>
  <si>
    <t>Music &amp; Sound</t>
  </si>
  <si>
    <t>Bouncy Castle</t>
  </si>
  <si>
    <t>Total Expenditure</t>
  </si>
  <si>
    <t>Winkworth</t>
  </si>
  <si>
    <t>Website</t>
  </si>
  <si>
    <t>2022-3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</si>
</sst>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_);[Red]\(&quot;£&quot;#,##0\)"/>
    <numFmt numFmtId="8" formatCode="&quot;£&quot;#,##0.00_);[Red]\(&quot;£&quot;#,##0.00\)"/>
    <numFmt numFmtId="164" formatCode="&quot;£&quot;#,##0"/>
    <numFmt numFmtId="165" formatCode="&quot;£&quot;#,##0.00"/>
    <numFmt numFmtId="166" formatCode="_-[$£-809]* #,##0.00_-;\-[$£-809]* #,##0.00_-;_-[$£-809]* &quot;-&quot;??_-;_-@_-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0" fillId="0" borderId="0" xfId="0" applyAlignment="1">
      <alignment horizontal="left" vertical="top"/>
    </xf>
    <xf numFmtId="0" fontId="0" fillId="0" borderId="2" xfId="0" applyBorder="1"/>
    <xf numFmtId="165" fontId="0" fillId="0" borderId="2" xfId="0" applyNumberFormat="1" applyBorder="1"/>
    <xf numFmtId="0" fontId="0" fillId="0" borderId="0" xfId="0" applyAlignment="1">
      <alignment horizontal="left" vertical="top" wrapText="1"/>
    </xf>
    <xf numFmtId="166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8" fontId="0" fillId="0" borderId="0" xfId="0" applyNumberFormat="1"/>
    <xf numFmtId="166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166" fontId="1" fillId="0" borderId="0" xfId="0" applyNumberFormat="1" applyFont="1"/>
    <xf numFmtId="0" fontId="3" fillId="0" borderId="0" xfId="0" applyFont="1"/>
    <xf numFmtId="0" fontId="4" fillId="0" borderId="0" xfId="0" applyFont="1"/>
    <xf numFmtId="6" fontId="4" fillId="0" borderId="0" xfId="0" applyNumberFormat="1" applyFont="1"/>
    <xf numFmtId="6" fontId="3" fillId="0" borderId="0" xfId="0" applyNumberFormat="1" applyFont="1"/>
    <xf numFmtId="0" fontId="3" fillId="0" borderId="2" xfId="0" applyFont="1" applyBorder="1"/>
    <xf numFmtId="0" fontId="4" fillId="0" borderId="2" xfId="0" applyFont="1" applyBorder="1"/>
    <xf numFmtId="6" fontId="3" fillId="0" borderId="2" xfId="0" applyNumberFormat="1" applyFont="1" applyBorder="1"/>
    <xf numFmtId="0" fontId="5" fillId="0" borderId="0" xfId="0" applyFont="1"/>
    <xf numFmtId="8" fontId="5" fillId="0" borderId="0" xfId="0" applyNumberFormat="1" applyFont="1"/>
    <xf numFmtId="0" fontId="1" fillId="0" borderId="2" xfId="0" applyFont="1" applyBorder="1"/>
    <xf numFmtId="165" fontId="1" fillId="0" borderId="2" xfId="0" applyNumberFormat="1" applyFont="1" applyBorder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DE0D2-A0C4-4842-AC21-F508B8C1A3EF}">
  <dimension ref="A1:D20"/>
  <sheetViews>
    <sheetView tabSelected="1" workbookViewId="0">
      <selection activeCell="B21" sqref="B21"/>
    </sheetView>
  </sheetViews>
  <sheetFormatPr baseColWidth="10" defaultRowHeight="16" x14ac:dyDescent="0.2"/>
  <cols>
    <col min="1" max="1" width="25.33203125" customWidth="1"/>
    <col min="2" max="2" width="9.6640625" customWidth="1"/>
  </cols>
  <sheetData>
    <row r="1" spans="1:4" x14ac:dyDescent="0.2">
      <c r="B1" s="1" t="s">
        <v>108</v>
      </c>
      <c r="C1" s="1">
        <v>2023</v>
      </c>
      <c r="D1" s="1">
        <v>2022</v>
      </c>
    </row>
    <row r="2" spans="1:4" x14ac:dyDescent="0.2">
      <c r="A2" s="1" t="s">
        <v>0</v>
      </c>
      <c r="B2" s="1"/>
    </row>
    <row r="3" spans="1:4" x14ac:dyDescent="0.2">
      <c r="A3" t="s">
        <v>1</v>
      </c>
      <c r="B3" s="2">
        <f>C3+D3</f>
        <v>1500</v>
      </c>
      <c r="C3" s="2"/>
      <c r="D3" s="2">
        <v>1500</v>
      </c>
    </row>
    <row r="4" spans="1:4" x14ac:dyDescent="0.2">
      <c r="A4" t="s">
        <v>2</v>
      </c>
      <c r="B4" s="2">
        <f t="shared" ref="B4:B5" si="0">C4+D4</f>
        <v>500</v>
      </c>
      <c r="C4" s="2">
        <v>500</v>
      </c>
      <c r="D4" s="2">
        <v>0</v>
      </c>
    </row>
    <row r="5" spans="1:4" x14ac:dyDescent="0.2">
      <c r="A5" t="s">
        <v>3</v>
      </c>
      <c r="B5" s="2">
        <f t="shared" si="0"/>
        <v>2570</v>
      </c>
      <c r="C5" s="2">
        <f>'2023'!B4</f>
        <v>2176</v>
      </c>
      <c r="D5" s="2">
        <v>394</v>
      </c>
    </row>
    <row r="6" spans="1:4" ht="17" thickBot="1" x14ac:dyDescent="0.25">
      <c r="C6" s="2"/>
      <c r="D6" s="2"/>
    </row>
    <row r="7" spans="1:4" x14ac:dyDescent="0.2">
      <c r="A7" s="3" t="s">
        <v>4</v>
      </c>
      <c r="B7" s="4">
        <f>C7+D7</f>
        <v>4570</v>
      </c>
      <c r="C7" s="4">
        <f>'2023'!B6</f>
        <v>2676</v>
      </c>
      <c r="D7" s="4">
        <f>SUM(D3:D6)</f>
        <v>1894</v>
      </c>
    </row>
    <row r="8" spans="1:4" x14ac:dyDescent="0.2">
      <c r="C8" s="2"/>
      <c r="D8" s="2"/>
    </row>
    <row r="9" spans="1:4" x14ac:dyDescent="0.2">
      <c r="C9" s="2"/>
      <c r="D9" s="2"/>
    </row>
    <row r="10" spans="1:4" x14ac:dyDescent="0.2">
      <c r="A10" s="1" t="s">
        <v>5</v>
      </c>
      <c r="B10" s="1"/>
      <c r="C10" s="2"/>
      <c r="D10" s="2"/>
    </row>
    <row r="11" spans="1:4" x14ac:dyDescent="0.2">
      <c r="A11" t="s">
        <v>6</v>
      </c>
      <c r="B11" s="2">
        <f>C11+D11</f>
        <v>382</v>
      </c>
      <c r="C11" s="2">
        <v>382</v>
      </c>
      <c r="D11" s="2">
        <v>0</v>
      </c>
    </row>
    <row r="12" spans="1:4" x14ac:dyDescent="0.2">
      <c r="A12" t="s">
        <v>7</v>
      </c>
      <c r="B12" s="2">
        <f t="shared" ref="B12:B16" si="1">C12+D12</f>
        <v>1260.0899999999999</v>
      </c>
      <c r="C12" s="2">
        <f>'2023'!D15</f>
        <v>1140.5</v>
      </c>
      <c r="D12" s="2">
        <f>'2022'!D36</f>
        <v>119.59</v>
      </c>
    </row>
    <row r="13" spans="1:4" x14ac:dyDescent="0.2">
      <c r="A13" t="s">
        <v>8</v>
      </c>
      <c r="B13" s="2">
        <f t="shared" si="1"/>
        <v>735.7700000000001</v>
      </c>
      <c r="C13" s="2">
        <f>'2023'!D18</f>
        <v>240</v>
      </c>
      <c r="D13" s="2">
        <f>'2022'!D31</f>
        <v>495.7700000000001</v>
      </c>
    </row>
    <row r="14" spans="1:4" x14ac:dyDescent="0.2">
      <c r="A14" t="s">
        <v>9</v>
      </c>
      <c r="B14" s="2">
        <f t="shared" si="1"/>
        <v>881.96</v>
      </c>
      <c r="C14" s="2">
        <f>'2023'!D22</f>
        <v>182.17000000000002</v>
      </c>
      <c r="D14" s="2">
        <f>'2022'!D54</f>
        <v>699.79000000000008</v>
      </c>
    </row>
    <row r="15" spans="1:4" x14ac:dyDescent="0.2">
      <c r="A15" t="s">
        <v>10</v>
      </c>
      <c r="B15" s="2">
        <f t="shared" si="1"/>
        <v>578.80999999999995</v>
      </c>
      <c r="C15" s="2">
        <v>0</v>
      </c>
      <c r="D15" s="2">
        <f>'2022'!D19</f>
        <v>578.80999999999995</v>
      </c>
    </row>
    <row r="16" spans="1:4" x14ac:dyDescent="0.2">
      <c r="A16" t="s">
        <v>107</v>
      </c>
      <c r="B16" s="2">
        <f t="shared" si="1"/>
        <v>108</v>
      </c>
      <c r="C16" s="2">
        <v>108</v>
      </c>
      <c r="D16" s="2">
        <v>0</v>
      </c>
    </row>
    <row r="17" spans="1:4" ht="17" thickBot="1" x14ac:dyDescent="0.25">
      <c r="C17" s="2"/>
      <c r="D17" s="2"/>
    </row>
    <row r="18" spans="1:4" x14ac:dyDescent="0.2">
      <c r="A18" s="3" t="s">
        <v>11</v>
      </c>
      <c r="B18" s="4">
        <f>C18+D18</f>
        <v>3946.63</v>
      </c>
      <c r="C18" s="4">
        <f>SUM(C11:C17)</f>
        <v>2052.67</v>
      </c>
      <c r="D18" s="4">
        <f>SUM(D11:D17)</f>
        <v>1893.96</v>
      </c>
    </row>
    <row r="20" spans="1:4" x14ac:dyDescent="0.2">
      <c r="A20" s="5" t="s">
        <v>12</v>
      </c>
      <c r="B20" s="6">
        <f>C20+D20</f>
        <v>623.36999999999989</v>
      </c>
      <c r="C20" s="6">
        <f>C7-C18</f>
        <v>623.32999999999993</v>
      </c>
      <c r="D20" s="6">
        <f>D7-D18</f>
        <v>3.999999999996362E-2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84F18-6038-F34F-8A88-C50B63C1E23B}">
  <dimension ref="A1:D32"/>
  <sheetViews>
    <sheetView workbookViewId="0">
      <selection activeCell="C4" sqref="C4"/>
    </sheetView>
  </sheetViews>
  <sheetFormatPr baseColWidth="10" defaultRowHeight="16" x14ac:dyDescent="0.2"/>
  <cols>
    <col min="1" max="1" width="29.83203125" customWidth="1"/>
    <col min="2" max="2" width="32.1640625" customWidth="1"/>
  </cols>
  <sheetData>
    <row r="1" spans="1:4" x14ac:dyDescent="0.2">
      <c r="A1" s="1" t="s">
        <v>0</v>
      </c>
    </row>
    <row r="3" spans="1:4" x14ac:dyDescent="0.2">
      <c r="A3" t="s">
        <v>106</v>
      </c>
      <c r="B3" s="7">
        <v>500</v>
      </c>
    </row>
    <row r="4" spans="1:4" x14ac:dyDescent="0.2">
      <c r="A4" s="8" t="s">
        <v>3</v>
      </c>
      <c r="B4" s="2">
        <v>2176</v>
      </c>
    </row>
    <row r="5" spans="1:4" x14ac:dyDescent="0.2">
      <c r="B5" s="7"/>
    </row>
    <row r="6" spans="1:4" x14ac:dyDescent="0.2">
      <c r="A6" s="29" t="s">
        <v>4</v>
      </c>
      <c r="B6" s="30">
        <f>SUM(B3:B4)</f>
        <v>2676</v>
      </c>
    </row>
    <row r="8" spans="1:4" x14ac:dyDescent="0.2">
      <c r="A8" s="1" t="s">
        <v>5</v>
      </c>
    </row>
    <row r="10" spans="1:4" x14ac:dyDescent="0.2">
      <c r="A10" s="1" t="s">
        <v>6</v>
      </c>
      <c r="B10" s="27" t="s">
        <v>94</v>
      </c>
      <c r="C10" s="28">
        <v>225</v>
      </c>
    </row>
    <row r="11" spans="1:4" x14ac:dyDescent="0.2">
      <c r="B11" s="27" t="s">
        <v>99</v>
      </c>
      <c r="C11" s="28">
        <v>136</v>
      </c>
      <c r="D11" s="15">
        <f>SUM(C10:C11)</f>
        <v>361</v>
      </c>
    </row>
    <row r="12" spans="1:4" x14ac:dyDescent="0.2">
      <c r="B12" s="27"/>
      <c r="C12" s="28"/>
    </row>
    <row r="13" spans="1:4" x14ac:dyDescent="0.2">
      <c r="A13" s="1" t="s">
        <v>103</v>
      </c>
      <c r="B13" s="27" t="s">
        <v>95</v>
      </c>
      <c r="C13" s="28">
        <v>600</v>
      </c>
    </row>
    <row r="14" spans="1:4" x14ac:dyDescent="0.2">
      <c r="B14" s="27" t="s">
        <v>96</v>
      </c>
      <c r="C14" s="28">
        <v>72</v>
      </c>
    </row>
    <row r="15" spans="1:4" x14ac:dyDescent="0.2">
      <c r="B15" s="27" t="s">
        <v>98</v>
      </c>
      <c r="C15" s="28">
        <v>468.5</v>
      </c>
      <c r="D15" s="15">
        <f>SUM(C13:C15)</f>
        <v>1140.5</v>
      </c>
    </row>
    <row r="16" spans="1:4" x14ac:dyDescent="0.2">
      <c r="B16" s="27"/>
      <c r="C16" s="28"/>
    </row>
    <row r="17" spans="1:4" x14ac:dyDescent="0.2">
      <c r="A17" s="1" t="s">
        <v>8</v>
      </c>
      <c r="B17" s="27" t="s">
        <v>104</v>
      </c>
      <c r="C17" s="28">
        <v>230</v>
      </c>
    </row>
    <row r="18" spans="1:4" x14ac:dyDescent="0.2">
      <c r="B18" s="27" t="s">
        <v>101</v>
      </c>
      <c r="C18" s="28">
        <v>10</v>
      </c>
      <c r="D18" s="15">
        <f>SUM(C17:C18)</f>
        <v>240</v>
      </c>
    </row>
    <row r="19" spans="1:4" x14ac:dyDescent="0.2">
      <c r="B19" s="27"/>
      <c r="C19" s="28"/>
    </row>
    <row r="20" spans="1:4" x14ac:dyDescent="0.2">
      <c r="A20" s="1" t="s">
        <v>9</v>
      </c>
      <c r="B20" s="27" t="s">
        <v>97</v>
      </c>
      <c r="C20" s="28">
        <v>82.17</v>
      </c>
    </row>
    <row r="21" spans="1:4" x14ac:dyDescent="0.2">
      <c r="B21" s="27" t="s">
        <v>100</v>
      </c>
      <c r="C21" s="28">
        <v>90</v>
      </c>
    </row>
    <row r="22" spans="1:4" x14ac:dyDescent="0.2">
      <c r="B22" s="27" t="s">
        <v>101</v>
      </c>
      <c r="C22" s="28">
        <v>10</v>
      </c>
      <c r="D22" s="15">
        <f>SUM(C20:C22)</f>
        <v>182.17000000000002</v>
      </c>
    </row>
    <row r="24" spans="1:4" x14ac:dyDescent="0.2">
      <c r="A24" s="29" t="s">
        <v>105</v>
      </c>
      <c r="B24" s="29"/>
      <c r="C24" s="29"/>
      <c r="D24" s="30">
        <f>SUM(D10:D23)</f>
        <v>1923.67</v>
      </c>
    </row>
    <row r="32" spans="1:4" x14ac:dyDescent="0.2">
      <c r="B32" t="s">
        <v>102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7203D-9FD9-2243-8F2F-CECD748D3822}">
  <dimension ref="A1:D38"/>
  <sheetViews>
    <sheetView topLeftCell="A34" workbookViewId="0">
      <selection activeCell="I39" sqref="I38:I39"/>
    </sheetView>
  </sheetViews>
  <sheetFormatPr baseColWidth="10" defaultRowHeight="16" x14ac:dyDescent="0.2"/>
  <cols>
    <col min="1" max="1" width="33.33203125" customWidth="1"/>
    <col min="2" max="2" width="11" bestFit="1" customWidth="1"/>
    <col min="3" max="3" width="11.33203125" bestFit="1" customWidth="1"/>
    <col min="4" max="4" width="18.83203125" customWidth="1"/>
  </cols>
  <sheetData>
    <row r="1" spans="1:3" x14ac:dyDescent="0.2">
      <c r="A1" s="20" t="s">
        <v>56</v>
      </c>
      <c r="B1" s="21"/>
      <c r="C1" s="23">
        <v>500</v>
      </c>
    </row>
    <row r="2" spans="1:3" x14ac:dyDescent="0.2">
      <c r="A2" s="20" t="s">
        <v>58</v>
      </c>
      <c r="B2" s="20">
        <v>8</v>
      </c>
      <c r="C2" s="23">
        <v>25</v>
      </c>
    </row>
    <row r="3" spans="1:3" x14ac:dyDescent="0.2">
      <c r="A3" s="20" t="s">
        <v>70</v>
      </c>
      <c r="B3" s="20">
        <v>10</v>
      </c>
      <c r="C3" s="23">
        <v>25</v>
      </c>
    </row>
    <row r="4" spans="1:3" x14ac:dyDescent="0.2">
      <c r="A4" s="20" t="s">
        <v>59</v>
      </c>
      <c r="B4" s="20">
        <v>12</v>
      </c>
      <c r="C4" s="23">
        <v>150</v>
      </c>
    </row>
    <row r="5" spans="1:3" x14ac:dyDescent="0.2">
      <c r="A5" s="20" t="s">
        <v>88</v>
      </c>
      <c r="B5" s="20">
        <v>13</v>
      </c>
      <c r="C5" s="23">
        <v>80</v>
      </c>
    </row>
    <row r="6" spans="1:3" x14ac:dyDescent="0.2">
      <c r="A6" s="20" t="s">
        <v>78</v>
      </c>
      <c r="B6" s="20">
        <v>15</v>
      </c>
      <c r="C6" s="23">
        <v>50</v>
      </c>
    </row>
    <row r="7" spans="1:3" x14ac:dyDescent="0.2">
      <c r="A7" s="20" t="s">
        <v>57</v>
      </c>
      <c r="B7" s="20">
        <v>16</v>
      </c>
      <c r="C7" s="23">
        <v>50</v>
      </c>
    </row>
    <row r="8" spans="1:3" x14ac:dyDescent="0.2">
      <c r="A8" s="20" t="s">
        <v>60</v>
      </c>
      <c r="B8" s="20">
        <v>19</v>
      </c>
      <c r="C8" s="23">
        <v>60</v>
      </c>
    </row>
    <row r="9" spans="1:3" x14ac:dyDescent="0.2">
      <c r="A9" s="20" t="s">
        <v>84</v>
      </c>
      <c r="B9" s="20">
        <v>29</v>
      </c>
      <c r="C9" s="23">
        <v>30</v>
      </c>
    </row>
    <row r="10" spans="1:3" x14ac:dyDescent="0.2">
      <c r="A10" s="20" t="s">
        <v>61</v>
      </c>
      <c r="B10" s="20">
        <v>32</v>
      </c>
      <c r="C10" s="23">
        <v>50</v>
      </c>
    </row>
    <row r="11" spans="1:3" x14ac:dyDescent="0.2">
      <c r="A11" s="20" t="s">
        <v>79</v>
      </c>
      <c r="B11" s="20">
        <v>33</v>
      </c>
      <c r="C11" s="23">
        <v>75</v>
      </c>
    </row>
    <row r="12" spans="1:3" x14ac:dyDescent="0.2">
      <c r="A12" s="20" t="s">
        <v>62</v>
      </c>
      <c r="B12" s="20">
        <v>36</v>
      </c>
      <c r="C12" s="23">
        <v>150</v>
      </c>
    </row>
    <row r="13" spans="1:3" x14ac:dyDescent="0.2">
      <c r="A13" s="20" t="s">
        <v>63</v>
      </c>
      <c r="B13" s="20">
        <v>38</v>
      </c>
      <c r="C13" s="23">
        <v>50</v>
      </c>
    </row>
    <row r="14" spans="1:3" x14ac:dyDescent="0.2">
      <c r="A14" s="20" t="s">
        <v>73</v>
      </c>
      <c r="B14" s="20">
        <v>41</v>
      </c>
      <c r="C14" s="23">
        <v>90</v>
      </c>
    </row>
    <row r="15" spans="1:3" x14ac:dyDescent="0.2">
      <c r="A15" s="20" t="s">
        <v>87</v>
      </c>
      <c r="B15" s="20">
        <v>43</v>
      </c>
      <c r="C15" s="23">
        <v>20</v>
      </c>
    </row>
    <row r="16" spans="1:3" x14ac:dyDescent="0.2">
      <c r="A16" s="20" t="s">
        <v>64</v>
      </c>
      <c r="B16" s="20">
        <v>44</v>
      </c>
      <c r="C16" s="23">
        <v>50</v>
      </c>
    </row>
    <row r="17" spans="1:3" x14ac:dyDescent="0.2">
      <c r="A17" s="20" t="s">
        <v>77</v>
      </c>
      <c r="B17" s="20">
        <v>51</v>
      </c>
      <c r="C17" s="23">
        <v>100</v>
      </c>
    </row>
    <row r="18" spans="1:3" x14ac:dyDescent="0.2">
      <c r="A18" s="20" t="s">
        <v>80</v>
      </c>
      <c r="B18" s="20">
        <v>54</v>
      </c>
      <c r="C18" s="23">
        <v>50</v>
      </c>
    </row>
    <row r="19" spans="1:3" x14ac:dyDescent="0.2">
      <c r="A19" s="20" t="s">
        <v>65</v>
      </c>
      <c r="B19" s="20">
        <v>63</v>
      </c>
      <c r="C19" s="23">
        <v>50</v>
      </c>
    </row>
    <row r="20" spans="1:3" x14ac:dyDescent="0.2">
      <c r="A20" s="20" t="s">
        <v>66</v>
      </c>
      <c r="B20" s="20">
        <v>69</v>
      </c>
      <c r="C20" s="23">
        <v>50</v>
      </c>
    </row>
    <row r="21" spans="1:3" x14ac:dyDescent="0.2">
      <c r="A21" s="20" t="s">
        <v>81</v>
      </c>
      <c r="B21" s="20">
        <v>69</v>
      </c>
      <c r="C21" s="23">
        <v>15</v>
      </c>
    </row>
    <row r="22" spans="1:3" x14ac:dyDescent="0.2">
      <c r="A22" s="21" t="s">
        <v>82</v>
      </c>
      <c r="B22" s="21">
        <v>69</v>
      </c>
      <c r="C22" s="22">
        <v>10</v>
      </c>
    </row>
    <row r="23" spans="1:3" x14ac:dyDescent="0.2">
      <c r="A23" s="20" t="s">
        <v>67</v>
      </c>
      <c r="B23" s="20">
        <v>75</v>
      </c>
      <c r="C23" s="23">
        <v>40</v>
      </c>
    </row>
    <row r="24" spans="1:3" x14ac:dyDescent="0.2">
      <c r="A24" s="20" t="s">
        <v>69</v>
      </c>
      <c r="B24" s="20">
        <v>76</v>
      </c>
      <c r="C24" s="23">
        <v>50</v>
      </c>
    </row>
    <row r="25" spans="1:3" x14ac:dyDescent="0.2">
      <c r="A25" s="20" t="s">
        <v>68</v>
      </c>
      <c r="B25" s="20">
        <v>81</v>
      </c>
      <c r="C25" s="23">
        <v>25</v>
      </c>
    </row>
    <row r="26" spans="1:3" x14ac:dyDescent="0.2">
      <c r="A26" s="20" t="s">
        <v>86</v>
      </c>
      <c r="B26" s="20">
        <v>83</v>
      </c>
      <c r="C26" s="23">
        <v>50</v>
      </c>
    </row>
    <row r="27" spans="1:3" x14ac:dyDescent="0.2">
      <c r="A27" s="20" t="s">
        <v>72</v>
      </c>
      <c r="B27" s="20">
        <v>92</v>
      </c>
      <c r="C27" s="23">
        <v>30</v>
      </c>
    </row>
    <row r="28" spans="1:3" x14ac:dyDescent="0.2">
      <c r="A28" s="20" t="s">
        <v>71</v>
      </c>
      <c r="B28" s="20">
        <v>96</v>
      </c>
      <c r="C28" s="23">
        <v>50</v>
      </c>
    </row>
    <row r="29" spans="1:3" x14ac:dyDescent="0.2">
      <c r="A29" s="20" t="s">
        <v>83</v>
      </c>
      <c r="B29" s="20">
        <v>97</v>
      </c>
      <c r="C29" s="23">
        <v>100</v>
      </c>
    </row>
    <row r="30" spans="1:3" x14ac:dyDescent="0.2">
      <c r="A30" s="20" t="s">
        <v>74</v>
      </c>
      <c r="B30" s="20" t="s">
        <v>75</v>
      </c>
      <c r="C30" s="23">
        <v>30</v>
      </c>
    </row>
    <row r="31" spans="1:3" x14ac:dyDescent="0.2">
      <c r="A31" s="20" t="s">
        <v>76</v>
      </c>
      <c r="B31" s="20" t="s">
        <v>75</v>
      </c>
      <c r="C31" s="23">
        <v>25</v>
      </c>
    </row>
    <row r="32" spans="1:3" x14ac:dyDescent="0.2">
      <c r="A32" s="20" t="s">
        <v>85</v>
      </c>
      <c r="B32" s="20" t="s">
        <v>75</v>
      </c>
      <c r="C32" s="23">
        <v>30</v>
      </c>
    </row>
    <row r="33" spans="1:4" x14ac:dyDescent="0.2">
      <c r="A33" s="21" t="s">
        <v>91</v>
      </c>
      <c r="B33" s="20"/>
      <c r="C33" s="22">
        <v>185</v>
      </c>
    </row>
    <row r="34" spans="1:4" x14ac:dyDescent="0.2">
      <c r="A34" s="21" t="s">
        <v>89</v>
      </c>
      <c r="B34" s="20"/>
      <c r="C34" s="22">
        <v>50</v>
      </c>
      <c r="D34" t="s">
        <v>93</v>
      </c>
    </row>
    <row r="35" spans="1:4" x14ac:dyDescent="0.2">
      <c r="A35" s="21" t="s">
        <v>90</v>
      </c>
      <c r="B35" s="20"/>
      <c r="C35" s="22">
        <v>50</v>
      </c>
    </row>
    <row r="36" spans="1:4" x14ac:dyDescent="0.2">
      <c r="A36" s="21" t="s">
        <v>92</v>
      </c>
      <c r="B36" s="21"/>
      <c r="C36" s="22">
        <v>25</v>
      </c>
    </row>
    <row r="37" spans="1:4" x14ac:dyDescent="0.2">
      <c r="A37" s="21"/>
      <c r="B37" s="21"/>
      <c r="C37" s="22"/>
    </row>
    <row r="38" spans="1:4" x14ac:dyDescent="0.2">
      <c r="A38" s="24" t="s">
        <v>4</v>
      </c>
      <c r="B38" s="25"/>
      <c r="C38" s="26">
        <f>SUM(C1:C37)</f>
        <v>2470</v>
      </c>
    </row>
  </sheetData>
  <sortState xmlns:xlrd2="http://schemas.microsoft.com/office/spreadsheetml/2017/richdata2" ref="A2:C32">
    <sortCondition ref="B2:B3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009E0-56E3-7347-9987-32F8470EBF0A}">
  <dimension ref="A1:D56"/>
  <sheetViews>
    <sheetView topLeftCell="A26" workbookViewId="0">
      <selection activeCell="D56" sqref="D28:D56"/>
    </sheetView>
  </sheetViews>
  <sheetFormatPr baseColWidth="10" defaultRowHeight="16" x14ac:dyDescent="0.2"/>
  <cols>
    <col min="1" max="1" width="23.5" customWidth="1"/>
    <col min="2" max="2" width="19.83203125" customWidth="1"/>
  </cols>
  <sheetData>
    <row r="1" spans="1:3" x14ac:dyDescent="0.2">
      <c r="A1" s="1" t="s">
        <v>0</v>
      </c>
    </row>
    <row r="3" spans="1:3" x14ac:dyDescent="0.2">
      <c r="A3" t="s">
        <v>13</v>
      </c>
      <c r="B3" s="7">
        <v>1500</v>
      </c>
    </row>
    <row r="4" spans="1:3" x14ac:dyDescent="0.2">
      <c r="A4" s="8" t="s">
        <v>3</v>
      </c>
      <c r="B4" s="7">
        <v>394</v>
      </c>
    </row>
    <row r="5" spans="1:3" x14ac:dyDescent="0.2">
      <c r="B5" s="7"/>
    </row>
    <row r="6" spans="1:3" x14ac:dyDescent="0.2">
      <c r="A6" s="9" t="s">
        <v>4</v>
      </c>
      <c r="B6" s="10">
        <f>SUM(B3:B4)</f>
        <v>1894</v>
      </c>
    </row>
    <row r="9" spans="1:3" x14ac:dyDescent="0.2">
      <c r="A9" s="1" t="s">
        <v>5</v>
      </c>
    </row>
    <row r="11" spans="1:3" ht="17" x14ac:dyDescent="0.2">
      <c r="A11" s="1" t="s">
        <v>10</v>
      </c>
      <c r="B11" s="11" t="s">
        <v>14</v>
      </c>
      <c r="C11" s="12">
        <v>160</v>
      </c>
    </row>
    <row r="12" spans="1:3" ht="19" customHeight="1" x14ac:dyDescent="0.2">
      <c r="B12" s="11" t="s">
        <v>15</v>
      </c>
      <c r="C12" s="12">
        <v>160</v>
      </c>
    </row>
    <row r="13" spans="1:3" ht="26" customHeight="1" x14ac:dyDescent="0.2">
      <c r="B13" s="11" t="s">
        <v>16</v>
      </c>
      <c r="C13" s="12">
        <v>27</v>
      </c>
    </row>
    <row r="14" spans="1:3" x14ac:dyDescent="0.2">
      <c r="B14" s="8" t="s">
        <v>17</v>
      </c>
      <c r="C14" s="12">
        <v>69.900000000000006</v>
      </c>
    </row>
    <row r="15" spans="1:3" x14ac:dyDescent="0.2">
      <c r="B15" s="8" t="s">
        <v>18</v>
      </c>
      <c r="C15" s="12">
        <v>54.94</v>
      </c>
    </row>
    <row r="16" spans="1:3" x14ac:dyDescent="0.2">
      <c r="B16" s="8" t="s">
        <v>19</v>
      </c>
      <c r="C16" s="12">
        <v>23.98</v>
      </c>
    </row>
    <row r="17" spans="1:4" x14ac:dyDescent="0.2">
      <c r="B17" s="8" t="s">
        <v>20</v>
      </c>
      <c r="C17" s="12">
        <v>17</v>
      </c>
    </row>
    <row r="18" spans="1:4" x14ac:dyDescent="0.2">
      <c r="B18" s="8" t="s">
        <v>21</v>
      </c>
      <c r="C18" s="12">
        <v>15.99</v>
      </c>
    </row>
    <row r="19" spans="1:4" x14ac:dyDescent="0.2">
      <c r="B19" s="8" t="s">
        <v>22</v>
      </c>
      <c r="C19" s="12">
        <v>50</v>
      </c>
      <c r="D19" s="19">
        <f>SUM((C11:C19))</f>
        <v>578.80999999999995</v>
      </c>
    </row>
    <row r="21" spans="1:4" ht="51" x14ac:dyDescent="0.2">
      <c r="A21" s="1" t="s">
        <v>8</v>
      </c>
      <c r="B21" s="11" t="s">
        <v>23</v>
      </c>
      <c r="C21" s="12">
        <v>290</v>
      </c>
    </row>
    <row r="22" spans="1:4" x14ac:dyDescent="0.2">
      <c r="B22" s="8" t="s">
        <v>24</v>
      </c>
      <c r="C22" s="12">
        <f>37.98+18.99</f>
        <v>56.97</v>
      </c>
    </row>
    <row r="23" spans="1:4" x14ac:dyDescent="0.2">
      <c r="B23" s="8" t="s">
        <v>25</v>
      </c>
      <c r="C23" s="12">
        <v>30</v>
      </c>
    </row>
    <row r="24" spans="1:4" x14ac:dyDescent="0.2">
      <c r="B24" s="8" t="s">
        <v>26</v>
      </c>
      <c r="C24" s="12">
        <v>6.99</v>
      </c>
    </row>
    <row r="25" spans="1:4" x14ac:dyDescent="0.2">
      <c r="B25" s="8" t="s">
        <v>27</v>
      </c>
      <c r="C25" s="12">
        <v>4.99</v>
      </c>
    </row>
    <row r="26" spans="1:4" x14ac:dyDescent="0.2">
      <c r="B26" s="8" t="s">
        <v>28</v>
      </c>
      <c r="C26" s="12">
        <v>13.97</v>
      </c>
    </row>
    <row r="27" spans="1:4" x14ac:dyDescent="0.2">
      <c r="B27" s="8" t="s">
        <v>29</v>
      </c>
      <c r="C27" s="12">
        <v>6.93</v>
      </c>
    </row>
    <row r="28" spans="1:4" x14ac:dyDescent="0.2">
      <c r="B28" s="8" t="s">
        <v>30</v>
      </c>
      <c r="C28" s="12">
        <v>28.78</v>
      </c>
      <c r="D28" s="7"/>
    </row>
    <row r="29" spans="1:4" x14ac:dyDescent="0.2">
      <c r="B29" s="8" t="s">
        <v>31</v>
      </c>
      <c r="C29" s="12">
        <v>13.49</v>
      </c>
      <c r="D29" s="7"/>
    </row>
    <row r="30" spans="1:4" x14ac:dyDescent="0.2">
      <c r="B30" s="8" t="s">
        <v>32</v>
      </c>
      <c r="C30" s="12">
        <v>18.649999999999999</v>
      </c>
      <c r="D30" s="7"/>
    </row>
    <row r="31" spans="1:4" x14ac:dyDescent="0.2">
      <c r="B31" s="8" t="s">
        <v>33</v>
      </c>
      <c r="C31" s="12">
        <v>25</v>
      </c>
      <c r="D31" s="31">
        <f>SUM(C21:C31)</f>
        <v>495.7700000000001</v>
      </c>
    </row>
    <row r="32" spans="1:4" x14ac:dyDescent="0.2">
      <c r="D32" s="7"/>
    </row>
    <row r="33" spans="1:4" x14ac:dyDescent="0.2">
      <c r="A33" s="1" t="s">
        <v>34</v>
      </c>
      <c r="B33" s="14" t="s">
        <v>35</v>
      </c>
      <c r="C33" s="16">
        <v>50</v>
      </c>
      <c r="D33" s="7"/>
    </row>
    <row r="34" spans="1:4" x14ac:dyDescent="0.2">
      <c r="B34" s="14" t="s">
        <v>36</v>
      </c>
      <c r="C34" s="16">
        <v>50</v>
      </c>
      <c r="D34" s="7"/>
    </row>
    <row r="35" spans="1:4" x14ac:dyDescent="0.2">
      <c r="B35" s="17" t="s">
        <v>37</v>
      </c>
      <c r="C35" s="16">
        <v>9.59</v>
      </c>
      <c r="D35" s="7"/>
    </row>
    <row r="36" spans="1:4" x14ac:dyDescent="0.2">
      <c r="B36" s="17" t="s">
        <v>38</v>
      </c>
      <c r="C36" s="16">
        <v>10</v>
      </c>
      <c r="D36" s="31">
        <f>SUM(C33:C36)</f>
        <v>119.59</v>
      </c>
    </row>
    <row r="37" spans="1:4" x14ac:dyDescent="0.2">
      <c r="D37" s="7"/>
    </row>
    <row r="38" spans="1:4" x14ac:dyDescent="0.2">
      <c r="A38" s="1" t="s">
        <v>9</v>
      </c>
      <c r="B38" s="8" t="s">
        <v>39</v>
      </c>
      <c r="C38" s="12">
        <v>22.99</v>
      </c>
      <c r="D38" s="7"/>
    </row>
    <row r="39" spans="1:4" ht="17" x14ac:dyDescent="0.2">
      <c r="B39" s="11" t="s">
        <v>40</v>
      </c>
      <c r="C39" s="12">
        <f>27.96+7.99+16.69</f>
        <v>52.64</v>
      </c>
      <c r="D39" s="7"/>
    </row>
    <row r="40" spans="1:4" ht="17" x14ac:dyDescent="0.2">
      <c r="B40" s="18" t="s">
        <v>41</v>
      </c>
      <c r="C40" s="12">
        <v>60.38</v>
      </c>
      <c r="D40" s="7"/>
    </row>
    <row r="41" spans="1:4" ht="17" x14ac:dyDescent="0.2">
      <c r="B41" s="18" t="s">
        <v>42</v>
      </c>
      <c r="C41" s="12">
        <v>19.38</v>
      </c>
      <c r="D41" s="7"/>
    </row>
    <row r="42" spans="1:4" ht="17" x14ac:dyDescent="0.2">
      <c r="B42" s="18" t="s">
        <v>43</v>
      </c>
      <c r="C42" s="12">
        <v>33.9</v>
      </c>
      <c r="D42" s="7"/>
    </row>
    <row r="43" spans="1:4" x14ac:dyDescent="0.2">
      <c r="B43" s="13" t="s">
        <v>44</v>
      </c>
      <c r="C43" s="12">
        <v>184.85</v>
      </c>
      <c r="D43" s="7"/>
    </row>
    <row r="44" spans="1:4" x14ac:dyDescent="0.2">
      <c r="B44" s="13" t="s">
        <v>45</v>
      </c>
      <c r="C44" s="12">
        <v>55.74</v>
      </c>
      <c r="D44" s="7"/>
    </row>
    <row r="45" spans="1:4" x14ac:dyDescent="0.2">
      <c r="B45" s="8" t="s">
        <v>46</v>
      </c>
      <c r="C45" s="12">
        <v>96</v>
      </c>
      <c r="D45" s="7"/>
    </row>
    <row r="46" spans="1:4" ht="34" x14ac:dyDescent="0.2">
      <c r="B46" s="11" t="s">
        <v>47</v>
      </c>
      <c r="C46" s="12">
        <v>60</v>
      </c>
      <c r="D46" s="7"/>
    </row>
    <row r="47" spans="1:4" x14ac:dyDescent="0.2">
      <c r="B47" s="8" t="s">
        <v>48</v>
      </c>
      <c r="C47" s="12">
        <f>17.65+18.93</f>
        <v>36.58</v>
      </c>
      <c r="D47" s="7"/>
    </row>
    <row r="48" spans="1:4" ht="34" x14ac:dyDescent="0.2">
      <c r="B48" s="11" t="s">
        <v>49</v>
      </c>
      <c r="C48" s="12">
        <v>6.57</v>
      </c>
      <c r="D48" s="7"/>
    </row>
    <row r="49" spans="1:4" ht="17" x14ac:dyDescent="0.2">
      <c r="B49" s="11" t="s">
        <v>50</v>
      </c>
      <c r="C49" s="12">
        <v>24.38</v>
      </c>
      <c r="D49" s="7"/>
    </row>
    <row r="50" spans="1:4" x14ac:dyDescent="0.2">
      <c r="B50" s="8" t="s">
        <v>51</v>
      </c>
      <c r="C50" s="12">
        <v>8.66</v>
      </c>
      <c r="D50" s="7"/>
    </row>
    <row r="51" spans="1:4" x14ac:dyDescent="0.2">
      <c r="B51" s="8" t="s">
        <v>52</v>
      </c>
      <c r="C51" s="12">
        <v>10.48</v>
      </c>
      <c r="D51" s="7"/>
    </row>
    <row r="52" spans="1:4" x14ac:dyDescent="0.2">
      <c r="B52" s="8" t="s">
        <v>53</v>
      </c>
      <c r="C52" s="12">
        <v>11.3</v>
      </c>
      <c r="D52" s="7"/>
    </row>
    <row r="53" spans="1:4" x14ac:dyDescent="0.2">
      <c r="B53" s="8" t="s">
        <v>54</v>
      </c>
      <c r="C53" s="12">
        <v>4.99</v>
      </c>
      <c r="D53" s="7"/>
    </row>
    <row r="54" spans="1:4" x14ac:dyDescent="0.2">
      <c r="B54" s="8" t="s">
        <v>55</v>
      </c>
      <c r="C54" s="12">
        <v>10.95</v>
      </c>
      <c r="D54" s="31">
        <f>SUM(C38:C54)</f>
        <v>699.79000000000008</v>
      </c>
    </row>
    <row r="55" spans="1:4" x14ac:dyDescent="0.2">
      <c r="D55" s="7"/>
    </row>
    <row r="56" spans="1:4" x14ac:dyDescent="0.2">
      <c r="A56" s="29" t="s">
        <v>105</v>
      </c>
      <c r="B56" s="29"/>
      <c r="C56" s="29"/>
      <c r="D56" s="30">
        <f>SUM(D9:D55)</f>
        <v>1893.96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2023</vt:lpstr>
      <vt:lpstr>Inc 2023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Park</dc:creator>
  <cp:lastModifiedBy>James Park</cp:lastModifiedBy>
  <dcterms:created xsi:type="dcterms:W3CDTF">2023-10-03T11:15:52Z</dcterms:created>
  <dcterms:modified xsi:type="dcterms:W3CDTF">2024-01-09T14:50:28Z</dcterms:modified>
</cp:coreProperties>
</file>